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EAI" sheetId="1" r:id="rId1"/>
  </sheets>
  <definedNames>
    <definedName name="_xlnm.Print_Area" localSheetId="0">'EAI'!$A$1:$H$45</definedName>
  </definedNames>
  <calcPr fullCalcOnLoad="1"/>
</workbook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<sst xmlns="http://schemas.openxmlformats.org/spreadsheetml/2006/main" count="98" uniqueCount="50">
  <si>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</si>
  <si>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</si>
  <si>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</si>
  <si>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</si>
  <si>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</si>
  <si>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</si>
  <si>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</si>
  <si>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</si>
  <si>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</si>
  <si>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</si>
  <si>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</si>
  <si>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</si>
  <si>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</si>
  <si>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</si>
  <si>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</si>
  <si>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</si>
  <si>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</si>
  <si>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</si>
  <si>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</si>
  <si>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</si>
  <si>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</si>
  <si>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</si>
  <si>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</si>
  <si>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</si>
  <si>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</si>
  <si>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</si>
  <si>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</si>
  <si>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</si>
  <si>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</si>
  <si>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</si>
  <si>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</si>
  <si>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</si>
  <si>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</si>
  <si>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</si>
  <si>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</si>
  <si>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</si>
  <si>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</si>
  <si>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</si>
  <si>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</si>
  <si>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</si>
  <si>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</si>
  <si>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</si>
  <si>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</si>
  <si>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</si>
  <si>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</si>
  <si>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</si>
  <si>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</si>
  <si>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</si>
  <si>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</si>
  <si>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ROMITA, GTO.
ESTADO ANALÍTICO DE INGRESOS
DEL 1 DE ENERO AL 31 DE DICIEMBRE DEL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</si>
</sst>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46" fillId="0" borderId="0" xfId="59" applyFont="1" applyFill="1" applyBorder="1" applyAlignment="1" applyProtection="1">
      <alignment vertical="top"/>
      <protection locked="0"/>
    </xf>
    <xf numFmtId="0" fontId="7" fillId="33" borderId="10" xfId="59" applyFont="1" applyFill="1" applyBorder="1" applyAlignment="1">
      <alignment horizontal="center" vertical="center" wrapText="1"/>
      <protection/>
    </xf>
    <xf numFmtId="0" fontId="7" fillId="33" borderId="11" xfId="59" applyFont="1" applyFill="1" applyBorder="1" applyAlignment="1">
      <alignment horizontal="center" vertical="center" wrapText="1"/>
      <protection/>
    </xf>
    <xf numFmtId="0" fontId="7" fillId="33" borderId="12" xfId="59" applyFont="1" applyFill="1" applyBorder="1" applyAlignment="1">
      <alignment horizontal="center" vertical="center" wrapText="1"/>
      <protection/>
    </xf>
    <xf numFmtId="0" fontId="7" fillId="33" borderId="10" xfId="59" applyFont="1" applyFill="1" applyBorder="1" applyAlignment="1" quotePrefix="1">
      <alignment horizontal="center" vertical="center" wrapText="1"/>
      <protection/>
    </xf>
    <xf numFmtId="0" fontId="7" fillId="33" borderId="11" xfId="59" applyFont="1" applyFill="1" applyBorder="1" applyAlignment="1" quotePrefix="1">
      <alignment horizontal="center" vertical="center" wrapText="1"/>
      <protection/>
    </xf>
    <xf numFmtId="0" fontId="6" fillId="0" borderId="12" xfId="59" applyFont="1" applyFill="1" applyBorder="1" applyAlignment="1" applyProtection="1" quotePrefix="1">
      <alignment horizontal="center" vertical="top"/>
      <protection locked="0"/>
    </xf>
    <xf numFmtId="0" fontId="7" fillId="0" borderId="13" xfId="59" applyFont="1" applyFill="1" applyBorder="1" applyAlignment="1" applyProtection="1">
      <alignment horizontal="left" vertical="top" indent="3"/>
      <protection locked="0"/>
    </xf>
    <xf numFmtId="4" fontId="6" fillId="0" borderId="13" xfId="59" applyNumberFormat="1" applyFont="1" applyFill="1" applyBorder="1" applyAlignment="1" applyProtection="1">
      <alignment vertical="top"/>
      <protection locked="0"/>
    </xf>
    <xf numFmtId="4" fontId="6" fillId="0" borderId="14" xfId="59" applyNumberFormat="1" applyFont="1" applyFill="1" applyBorder="1" applyAlignment="1" applyProtection="1">
      <alignment vertical="top"/>
      <protection locked="0"/>
    </xf>
    <xf numFmtId="4" fontId="0" fillId="0" borderId="15" xfId="59" applyNumberFormat="1" applyFont="1" applyFill="1" applyBorder="1" applyAlignment="1" applyProtection="1">
      <alignment vertical="top"/>
      <protection locked="0"/>
    </xf>
    <xf numFmtId="0" fontId="7" fillId="0" borderId="16" xfId="60" applyFont="1" applyFill="1" applyBorder="1" applyAlignment="1" applyProtection="1">
      <alignment horizontal="center" vertical="top"/>
      <protection/>
    </xf>
    <xf numFmtId="0" fontId="7" fillId="0" borderId="0" xfId="59" applyFont="1" applyFill="1" applyBorder="1" applyAlignment="1" applyProtection="1">
      <alignment horizontal="justify" vertical="top" wrapText="1"/>
      <protection/>
    </xf>
    <xf numFmtId="0" fontId="6" fillId="0" borderId="16" xfId="59" applyFont="1" applyFill="1" applyBorder="1" applyAlignment="1" applyProtection="1">
      <alignment horizontal="center" vertical="top"/>
      <protection/>
    </xf>
    <xf numFmtId="0" fontId="6" fillId="0" borderId="0" xfId="59" applyFont="1" applyFill="1" applyBorder="1" applyAlignment="1" applyProtection="1">
      <alignment horizontal="left" vertical="top" wrapText="1"/>
      <protection/>
    </xf>
    <xf numFmtId="0" fontId="7" fillId="0" borderId="0" xfId="59" applyFont="1" applyFill="1" applyBorder="1" applyAlignment="1" applyProtection="1">
      <alignment vertical="top"/>
      <protection/>
    </xf>
    <xf numFmtId="0" fontId="6" fillId="0" borderId="12" xfId="59" applyFont="1" applyFill="1" applyBorder="1" applyAlignment="1" applyProtection="1" quotePrefix="1">
      <alignment horizontal="center" vertical="top"/>
      <protection/>
    </xf>
    <xf numFmtId="0" fontId="7" fillId="0" borderId="13" xfId="59" applyFont="1" applyFill="1" applyBorder="1" applyAlignment="1" applyProtection="1">
      <alignment horizontal="center" vertical="top" wrapText="1"/>
      <protection/>
    </xf>
    <xf numFmtId="4" fontId="0" fillId="0" borderId="14" xfId="59" applyNumberFormat="1" applyFont="1" applyFill="1" applyBorder="1" applyAlignment="1" applyProtection="1">
      <alignment vertical="top"/>
      <protection locked="0"/>
    </xf>
    <xf numFmtId="4" fontId="0" fillId="0" borderId="17" xfId="59" applyNumberFormat="1" applyFont="1" applyFill="1" applyBorder="1" applyAlignment="1" applyProtection="1">
      <alignment vertical="top"/>
      <protection locked="0"/>
    </xf>
    <xf numFmtId="4" fontId="6" fillId="0" borderId="11" xfId="59" applyNumberFormat="1" applyFont="1" applyFill="1" applyBorder="1" applyAlignment="1" applyProtection="1">
      <alignment vertical="top"/>
      <protection locked="0"/>
    </xf>
    <xf numFmtId="4" fontId="7" fillId="0" borderId="14" xfId="59" applyNumberFormat="1" applyFont="1" applyFill="1" applyBorder="1" applyAlignment="1" applyProtection="1">
      <alignment vertical="top"/>
      <protection locked="0"/>
    </xf>
    <xf numFmtId="4" fontId="6" fillId="0" borderId="17" xfId="59" applyNumberFormat="1" applyFont="1" applyFill="1" applyBorder="1" applyAlignment="1" applyProtection="1">
      <alignment vertical="top"/>
      <protection locked="0"/>
    </xf>
    <xf numFmtId="4" fontId="7" fillId="0" borderId="17" xfId="59" applyNumberFormat="1" applyFont="1" applyFill="1" applyBorder="1" applyAlignment="1" applyProtection="1">
      <alignment vertical="top"/>
      <protection locked="0"/>
    </xf>
    <xf numFmtId="4" fontId="6" fillId="0" borderId="15" xfId="59" applyNumberFormat="1" applyFont="1" applyFill="1" applyBorder="1" applyAlignment="1" applyProtection="1">
      <alignment vertical="top"/>
      <protection locked="0"/>
    </xf>
    <xf numFmtId="0" fontId="6" fillId="0" borderId="18" xfId="59" applyFont="1" applyFill="1" applyBorder="1" applyAlignment="1" applyProtection="1" quotePrefix="1">
      <alignment horizontal="center" vertical="top"/>
      <protection locked="0"/>
    </xf>
    <xf numFmtId="0" fontId="6" fillId="0" borderId="18" xfId="59" applyFont="1" applyFill="1" applyBorder="1" applyAlignment="1" applyProtection="1">
      <alignment vertical="top"/>
      <protection locked="0"/>
    </xf>
    <xf numFmtId="4" fontId="6" fillId="0" borderId="18" xfId="59" applyNumberFormat="1" applyFont="1" applyFill="1" applyBorder="1" applyAlignment="1" applyProtection="1">
      <alignment vertical="top"/>
      <protection locked="0"/>
    </xf>
    <xf numFmtId="4" fontId="7" fillId="0" borderId="12" xfId="59" applyNumberFormat="1" applyFont="1" applyFill="1" applyBorder="1" applyAlignment="1" applyProtection="1">
      <alignment vertical="top"/>
      <protection locked="0"/>
    </xf>
    <xf numFmtId="4" fontId="7" fillId="0" borderId="10" xfId="59" applyNumberFormat="1" applyFont="1" applyFill="1" applyBorder="1" applyAlignment="1" applyProtection="1">
      <alignment vertical="top"/>
      <protection locked="0"/>
    </xf>
    <xf numFmtId="0" fontId="0" fillId="0" borderId="16" xfId="59" applyFont="1" applyFill="1" applyBorder="1" applyAlignment="1" applyProtection="1">
      <alignment vertical="top"/>
      <protection locked="0"/>
    </xf>
    <xf numFmtId="0" fontId="6" fillId="0" borderId="16" xfId="59" applyFont="1" applyFill="1" applyBorder="1" applyAlignment="1" applyProtection="1">
      <alignment vertical="top"/>
      <protection locked="0"/>
    </xf>
    <xf numFmtId="0" fontId="6" fillId="0" borderId="19" xfId="59" applyFont="1" applyFill="1" applyBorder="1" applyAlignment="1" applyProtection="1" quotePrefix="1">
      <alignment horizontal="center" vertical="top"/>
      <protection locked="0"/>
    </xf>
    <xf numFmtId="4" fontId="6" fillId="0" borderId="20" xfId="59" applyNumberFormat="1" applyFont="1" applyFill="1" applyBorder="1" applyAlignment="1" applyProtection="1">
      <alignment vertical="top"/>
      <protection locked="0"/>
    </xf>
    <xf numFmtId="4" fontId="7" fillId="0" borderId="13" xfId="59" applyNumberFormat="1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vertical="top" wrapText="1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0" fillId="0" borderId="16" xfId="59" applyFont="1" applyFill="1" applyBorder="1" applyAlignment="1" applyProtection="1">
      <alignment vertical="top"/>
      <protection locked="0"/>
    </xf>
    <xf numFmtId="0" fontId="7" fillId="0" borderId="16" xfId="59" applyFont="1" applyFill="1" applyBorder="1" applyAlignment="1" applyProtection="1">
      <alignment horizontal="left" vertical="top"/>
      <protection/>
    </xf>
    <xf numFmtId="0" fontId="7" fillId="0" borderId="16" xfId="59" applyFont="1" applyFill="1" applyBorder="1" applyAlignment="1" applyProtection="1">
      <alignment vertical="top"/>
      <protection/>
    </xf>
    <xf numFmtId="0" fontId="0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49" fontId="47" fillId="0" borderId="0" xfId="59" applyNumberFormat="1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horizontal="left" vertical="top" wrapText="1"/>
      <protection locked="0"/>
    </xf>
    <xf numFmtId="0" fontId="7" fillId="0" borderId="16" xfId="59" applyFont="1" applyFill="1" applyBorder="1" applyAlignment="1" applyProtection="1">
      <alignment horizontal="left" vertical="top" wrapText="1"/>
      <protection/>
    </xf>
    <xf numFmtId="0" fontId="7" fillId="0" borderId="21" xfId="59" applyFont="1" applyFill="1" applyBorder="1" applyAlignment="1" applyProtection="1">
      <alignment horizontal="left" vertical="top" wrapText="1"/>
      <protection/>
    </xf>
    <xf numFmtId="0" fontId="7" fillId="33" borderId="12" xfId="59" applyFont="1" applyFill="1" applyBorder="1" applyAlignment="1" applyProtection="1">
      <alignment horizontal="center" vertical="center" wrapText="1"/>
      <protection locked="0"/>
    </xf>
    <xf numFmtId="0" fontId="7" fillId="33" borderId="13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 applyProtection="1">
      <alignment horizontal="center" vertical="center" wrapText="1"/>
      <protection locked="0"/>
    </xf>
    <xf numFmtId="0" fontId="7" fillId="33" borderId="19" xfId="59" applyFont="1" applyFill="1" applyBorder="1" applyAlignment="1">
      <alignment horizontal="center" vertical="center"/>
      <protection/>
    </xf>
    <xf numFmtId="0" fontId="7" fillId="33" borderId="20" xfId="59" applyFont="1" applyFill="1" applyBorder="1" applyAlignment="1">
      <alignment horizontal="center" vertical="center"/>
      <protection/>
    </xf>
    <xf numFmtId="0" fontId="7" fillId="33" borderId="16" xfId="59" applyFont="1" applyFill="1" applyBorder="1" applyAlignment="1">
      <alignment horizontal="center" vertical="center"/>
      <protection/>
    </xf>
    <xf numFmtId="0" fontId="7" fillId="33" borderId="21" xfId="59" applyFont="1" applyFill="1" applyBorder="1" applyAlignment="1">
      <alignment horizontal="center" vertical="center"/>
      <protection/>
    </xf>
    <xf numFmtId="0" fontId="7" fillId="33" borderId="22" xfId="59" applyFont="1" applyFill="1" applyBorder="1" applyAlignment="1">
      <alignment horizontal="center" vertical="center"/>
      <protection/>
    </xf>
    <xf numFmtId="0" fontId="7" fillId="33" borderId="23" xfId="59" applyFont="1" applyFill="1" applyBorder="1" applyAlignment="1">
      <alignment horizontal="center" vertical="center"/>
      <protection/>
    </xf>
    <xf numFmtId="0" fontId="7" fillId="33" borderId="14" xfId="59" applyFont="1" applyFill="1" applyBorder="1" applyAlignment="1">
      <alignment horizontal="center" vertical="center" wrapText="1"/>
      <protection/>
    </xf>
    <xf numFmtId="0" fontId="7" fillId="33" borderId="15" xfId="59" applyFont="1" applyFill="1" applyBorder="1" applyAlignment="1">
      <alignment horizontal="center" vertical="center" wrapText="1"/>
      <protection/>
    </xf>
    <xf numFmtId="0" fontId="7" fillId="33" borderId="19" xfId="59" applyFont="1" applyFill="1" applyBorder="1" applyAlignment="1">
      <alignment horizontal="center" vertical="center" wrapText="1"/>
      <protection/>
    </xf>
    <xf numFmtId="0" fontId="7" fillId="33" borderId="20" xfId="59" applyFont="1" applyFill="1" applyBorder="1" applyAlignment="1">
      <alignment horizontal="center" vertical="center" wrapText="1"/>
      <protection/>
    </xf>
    <xf numFmtId="0" fontId="7" fillId="33" borderId="16" xfId="59" applyFont="1" applyFill="1" applyBorder="1" applyAlignment="1">
      <alignment horizontal="center" vertical="center" wrapText="1"/>
      <protection/>
    </xf>
    <xf numFmtId="0" fontId="7" fillId="33" borderId="21" xfId="59" applyFont="1" applyFill="1" applyBorder="1" applyAlignment="1">
      <alignment horizontal="center" vertical="center" wrapText="1"/>
      <protection/>
    </xf>
    <xf numFmtId="0" fontId="7" fillId="33" borderId="22" xfId="59" applyFont="1" applyFill="1" applyBorder="1" applyAlignment="1">
      <alignment horizontal="center" vertical="center" wrapText="1"/>
      <protection/>
    </xf>
    <xf numFmtId="0" fontId="7" fillId="33" borderId="23" xfId="59" applyFont="1" applyFill="1" applyBorder="1" applyAlignment="1">
      <alignment horizontal="center" vertical="center" wrapText="1"/>
      <protection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PageLayoutView="0" workbookViewId="0" topLeftCell="A1">
      <selection activeCell="A1" sqref="A1:H1"/>
    </sheetView>
  </sheetViews>
  <sheetFormatPr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 customWidth="1"/>
  </cols>
  <sheetData>
    <row r="1" spans="1:8" s="3" customFormat="1" ht="39.75" customHeight="1">
      <c r="A1" s="49" t="s">
        <v>49</v>
      </c>
      <c r="B1" s="50"/>
      <c r="C1" s="50"/>
      <c r="D1" s="50"/>
      <c r="E1" s="50"/>
      <c r="F1" s="50"/>
      <c r="G1" s="50"/>
      <c r="H1" s="51"/>
    </row>
    <row r="2" spans="1:8" s="3" customFormat="1" ht="11.25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8" s="1" customFormat="1" ht="24.75" customHeight="1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8" s="1" customFormat="1" ht="11.25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ht="11.25">
      <c r="A5" s="33"/>
      <c r="B5" s="43" t="s">
        <v>0</v>
      </c>
      <c r="C5" s="21">
        <v>11749912</v>
      </c>
      <c r="D5" s="21">
        <v>903457.7</v>
      </c>
      <c r="E5" s="21">
        <f>C5+D5</f>
        <v>12653369.7</v>
      </c>
      <c r="F5" s="21">
        <v>12453967.95</v>
      </c>
      <c r="G5" s="21">
        <v>12453967.95</v>
      </c>
      <c r="H5" s="21">
        <f>G5-C5</f>
        <v>704055.9499999993</v>
      </c>
      <c r="I5" s="45" t="s">
        <v>37</v>
      </c>
    </row>
    <row r="6" spans="1:9" ht="11.25">
      <c r="A6" s="34"/>
      <c r="B6" s="44" t="s">
        <v>1</v>
      </c>
      <c r="C6" s="22">
        <v>0</v>
      </c>
      <c r="D6" s="22">
        <v>0</v>
      </c>
      <c r="E6" s="22">
        <f>C6+D6</f>
        <v>0</v>
      </c>
      <c r="F6" s="22">
        <v>0</v>
      </c>
      <c r="G6" s="22">
        <v>0</v>
      </c>
      <c r="H6" s="22">
        <f>G6-C6</f>
        <v>0</v>
      </c>
      <c r="I6" s="45" t="s">
        <v>47</v>
      </c>
    </row>
    <row r="7" spans="1:9" ht="11.25">
      <c r="A7" s="33"/>
      <c r="B7" s="43" t="s">
        <v>2</v>
      </c>
      <c r="C7" s="22">
        <v>0</v>
      </c>
      <c r="D7" s="22">
        <v>0</v>
      </c>
      <c r="E7" s="22">
        <f>C7+D7</f>
        <v>0</v>
      </c>
      <c r="F7" s="22">
        <v>0</v>
      </c>
      <c r="G7" s="22">
        <v>0</v>
      </c>
      <c r="H7" s="22">
        <f>G7-C7</f>
        <v>0</v>
      </c>
      <c r="I7" s="45" t="s">
        <v>38</v>
      </c>
    </row>
    <row r="8" spans="1:9" ht="11.25">
      <c r="A8" s="33"/>
      <c r="B8" s="43" t="s">
        <v>3</v>
      </c>
      <c r="C8" s="22">
        <v>8432456</v>
      </c>
      <c r="D8" s="22">
        <v>0</v>
      </c>
      <c r="E8" s="22">
        <f>C8+D8</f>
        <v>8432456</v>
      </c>
      <c r="F8" s="22">
        <v>4933429.21</v>
      </c>
      <c r="G8" s="22">
        <v>4933429.21</v>
      </c>
      <c r="H8" s="22">
        <f>G8-C8</f>
        <v>-3499026.79</v>
      </c>
      <c r="I8" s="45" t="s">
        <v>39</v>
      </c>
    </row>
    <row r="9" spans="1:9" ht="11.25">
      <c r="A9" s="33"/>
      <c r="B9" s="43" t="s">
        <v>4</v>
      </c>
      <c r="C9" s="22">
        <v>9000</v>
      </c>
      <c r="D9" s="22">
        <v>10902622</v>
      </c>
      <c r="E9" s="22">
        <f>C9+D9</f>
        <v>10911622</v>
      </c>
      <c r="F9" s="22">
        <v>14100780.71</v>
      </c>
      <c r="G9" s="22">
        <v>14100780.71</v>
      </c>
      <c r="H9" s="22">
        <f>G9-C9</f>
        <v>14091780.71</v>
      </c>
      <c r="I9" s="45" t="s">
        <v>40</v>
      </c>
    </row>
    <row r="10" spans="1:9" ht="11.25">
      <c r="A10" s="34"/>
      <c r="B10" s="44" t="s">
        <v>5</v>
      </c>
      <c r="C10" s="22">
        <v>1078688</v>
      </c>
      <c r="D10" s="22">
        <v>2200000</v>
      </c>
      <c r="E10" s="22">
        <f>C10+D10</f>
        <v>3278688</v>
      </c>
      <c r="F10" s="22">
        <v>2208112.26</v>
      </c>
      <c r="G10" s="22">
        <v>2208112.26</v>
      </c>
      <c r="H10" s="22">
        <f>G10-C10</f>
        <v>1129424.2599999998</v>
      </c>
      <c r="I10" s="45" t="s">
        <v>41</v>
      </c>
    </row>
    <row r="11" spans="1:9" ht="11.25">
      <c r="A11" s="40"/>
      <c r="B11" s="43" t="s">
        <v>24</v>
      </c>
      <c r="C11" s="22">
        <v>0</v>
      </c>
      <c r="D11" s="22">
        <v>0</v>
      </c>
      <c r="E11" s="22">
        <f>C11+D11</f>
        <v>0</v>
      </c>
      <c r="F11" s="22">
        <v>0</v>
      </c>
      <c r="G11" s="22">
        <v>0</v>
      </c>
      <c r="H11" s="22">
        <f>G11-C11</f>
        <v>0</v>
      </c>
      <c r="I11" s="45" t="s">
        <v>42</v>
      </c>
    </row>
    <row r="12" spans="1:9" ht="22.5">
      <c r="A12" s="40"/>
      <c r="B12" s="43" t="s">
        <v>25</v>
      </c>
      <c r="C12" s="22">
        <v>172628667.66</v>
      </c>
      <c r="D12" s="22">
        <v>35321324.58</v>
      </c>
      <c r="E12" s="22">
        <f>C12+D12</f>
        <v>207949992.24</v>
      </c>
      <c r="F12" s="22">
        <v>199365955.84</v>
      </c>
      <c r="G12" s="22">
        <v>199365955.84</v>
      </c>
      <c r="H12" s="22">
        <f>G12-C12</f>
        <v>26737288.180000007</v>
      </c>
      <c r="I12" s="45" t="s">
        <v>43</v>
      </c>
    </row>
    <row r="13" spans="1:9" ht="22.5">
      <c r="A13" s="40"/>
      <c r="B13" s="43" t="s">
        <v>26</v>
      </c>
      <c r="C13" s="22">
        <v>0</v>
      </c>
      <c r="D13" s="22">
        <v>0</v>
      </c>
      <c r="E13" s="22">
        <f>C13+D13</f>
        <v>0</v>
      </c>
      <c r="F13" s="22">
        <v>0</v>
      </c>
      <c r="G13" s="22">
        <v>0</v>
      </c>
      <c r="H13" s="22">
        <f>G13-C13</f>
        <v>0</v>
      </c>
      <c r="I13" s="45" t="s">
        <v>44</v>
      </c>
    </row>
    <row r="14" spans="1:9" ht="11.25">
      <c r="A14" s="33"/>
      <c r="B14" s="43" t="s">
        <v>6</v>
      </c>
      <c r="C14" s="22">
        <v>0</v>
      </c>
      <c r="D14" s="22">
        <v>0</v>
      </c>
      <c r="E14" s="22">
        <f>C14+D14</f>
        <v>0</v>
      </c>
      <c r="F14" s="22">
        <v>0</v>
      </c>
      <c r="G14" s="22">
        <v>0</v>
      </c>
      <c r="H14" s="22">
        <f>G14-C14</f>
        <v>0</v>
      </c>
      <c r="I14" s="45" t="s">
        <v>45</v>
      </c>
    </row>
    <row r="15" spans="1:9" ht="11.25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ht="11.25">
      <c r="A16" s="9"/>
      <c r="B16" s="10" t="s">
        <v>13</v>
      </c>
      <c r="C16" s="23">
        <f>SUM(C5:C14)</f>
        <v>193898723.66</v>
      </c>
      <c r="D16" s="23">
        <f>SUM(D5:D14)</f>
        <v>49327404.28</v>
      </c>
      <c r="E16" s="23">
        <f>SUM(E5:E14)</f>
        <v>243226127.94</v>
      </c>
      <c r="F16" s="23">
        <f>SUM(F5:F14)</f>
        <v>233062245.97</v>
      </c>
      <c r="G16" s="11">
        <f>SUM(G5:G14)</f>
        <v>233062245.97</v>
      </c>
      <c r="H16" s="12">
        <f>SUM(H5:H14)</f>
        <v>39163522.31000001</v>
      </c>
      <c r="I16" s="45" t="s">
        <v>46</v>
      </c>
    </row>
    <row r="17" spans="1:9" ht="11.25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ht="11.25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ht="11.25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ht="11.25">
      <c r="A21" s="41" t="s">
        <v>27</v>
      </c>
      <c r="B21" s="15"/>
      <c r="C21" s="24">
        <f aca="true" t="shared" si="0" ref="C21:H21">SUM(C22+C23+C24+C25+C26+C27+C28+C29)</f>
        <v>193898723.66</v>
      </c>
      <c r="D21" s="24">
        <f t="shared" si="0"/>
        <v>49327404.28</v>
      </c>
      <c r="E21" s="24">
        <f t="shared" si="0"/>
        <v>243226127.94</v>
      </c>
      <c r="F21" s="24">
        <f t="shared" si="0"/>
        <v>233062245.97</v>
      </c>
      <c r="G21" s="24">
        <f t="shared" si="0"/>
        <v>233062245.97</v>
      </c>
      <c r="H21" s="24">
        <f t="shared" si="0"/>
        <v>39163522.31000001</v>
      </c>
      <c r="I21" s="45" t="s">
        <v>46</v>
      </c>
    </row>
    <row r="22" spans="1:9" ht="11.25">
      <c r="A22" s="16"/>
      <c r="B22" s="17" t="s">
        <v>0</v>
      </c>
      <c r="C22" s="25">
        <v>11749912</v>
      </c>
      <c r="D22" s="25">
        <v>903457.7</v>
      </c>
      <c r="E22" s="25">
        <f>C22+D22</f>
        <v>12653369.7</v>
      </c>
      <c r="F22" s="25">
        <v>12453967.95</v>
      </c>
      <c r="G22" s="25">
        <v>12453967.95</v>
      </c>
      <c r="H22" s="25">
        <f>G22-C22</f>
        <v>704055.9499999993</v>
      </c>
      <c r="I22" s="45" t="s">
        <v>37</v>
      </c>
    </row>
    <row r="23" spans="1:9" ht="11.25">
      <c r="A23" s="16"/>
      <c r="B23" s="17" t="s">
        <v>1</v>
      </c>
      <c r="C23" s="25">
        <v>0</v>
      </c>
      <c r="D23" s="25">
        <v>0</v>
      </c>
      <c r="E23" s="25">
        <f>C23+D23</f>
        <v>0</v>
      </c>
      <c r="F23" s="25">
        <v>0</v>
      </c>
      <c r="G23" s="25">
        <v>0</v>
      </c>
      <c r="H23" s="25">
        <f>G23-C23</f>
        <v>0</v>
      </c>
      <c r="I23" s="45" t="s">
        <v>47</v>
      </c>
    </row>
    <row r="24" spans="1:9" ht="11.25">
      <c r="A24" s="16"/>
      <c r="B24" s="17" t="s">
        <v>2</v>
      </c>
      <c r="C24" s="25">
        <v>0</v>
      </c>
      <c r="D24" s="25">
        <v>0</v>
      </c>
      <c r="E24" s="25">
        <f>C24+D24</f>
        <v>0</v>
      </c>
      <c r="F24" s="25">
        <v>0</v>
      </c>
      <c r="G24" s="25">
        <v>0</v>
      </c>
      <c r="H24" s="25">
        <f>G24-C24</f>
        <v>0</v>
      </c>
      <c r="I24" s="45" t="s">
        <v>38</v>
      </c>
    </row>
    <row r="25" spans="1:9" ht="11.25">
      <c r="A25" s="16"/>
      <c r="B25" s="17" t="s">
        <v>3</v>
      </c>
      <c r="C25" s="25">
        <v>8432456</v>
      </c>
      <c r="D25" s="25">
        <v>0</v>
      </c>
      <c r="E25" s="25">
        <f>C25+D25</f>
        <v>8432456</v>
      </c>
      <c r="F25" s="25">
        <v>4933429.21</v>
      </c>
      <c r="G25" s="25">
        <v>4933429.21</v>
      </c>
      <c r="H25" s="25">
        <f>G25-C25</f>
        <v>-3499026.79</v>
      </c>
      <c r="I25" s="45" t="s">
        <v>39</v>
      </c>
    </row>
    <row r="26" spans="1:9" ht="11.25">
      <c r="A26" s="16"/>
      <c r="B26" s="17" t="s">
        <v>28</v>
      </c>
      <c r="C26" s="25">
        <v>9000</v>
      </c>
      <c r="D26" s="25">
        <v>10902622</v>
      </c>
      <c r="E26" s="25">
        <f>C26+D26</f>
        <v>10911622</v>
      </c>
      <c r="F26" s="25">
        <v>14100780.71</v>
      </c>
      <c r="G26" s="25">
        <v>14100780.71</v>
      </c>
      <c r="H26" s="25">
        <f>G26-C26</f>
        <v>14091780.71</v>
      </c>
      <c r="I26" s="45" t="s">
        <v>40</v>
      </c>
    </row>
    <row r="27" spans="1:9" ht="11.25">
      <c r="A27" s="16"/>
      <c r="B27" s="17" t="s">
        <v>29</v>
      </c>
      <c r="C27" s="25">
        <v>1078688</v>
      </c>
      <c r="D27" s="25">
        <v>2200000</v>
      </c>
      <c r="E27" s="25">
        <f>C27+D27</f>
        <v>3278688</v>
      </c>
      <c r="F27" s="25">
        <v>2208112.26</v>
      </c>
      <c r="G27" s="25">
        <v>2208112.26</v>
      </c>
      <c r="H27" s="25">
        <f>G27-C27</f>
        <v>1129424.2599999998</v>
      </c>
      <c r="I27" s="45" t="s">
        <v>41</v>
      </c>
    </row>
    <row r="28" spans="1:9" ht="22.5">
      <c r="A28" s="16"/>
      <c r="B28" s="17" t="s">
        <v>30</v>
      </c>
      <c r="C28" s="25">
        <v>172628667.66</v>
      </c>
      <c r="D28" s="25">
        <v>35321324.58</v>
      </c>
      <c r="E28" s="25">
        <f>C28+D28</f>
        <v>207949992.24</v>
      </c>
      <c r="F28" s="25">
        <v>199365955.84</v>
      </c>
      <c r="G28" s="25">
        <v>199365955.84</v>
      </c>
      <c r="H28" s="25">
        <f>G28-C28</f>
        <v>26737288.180000007</v>
      </c>
      <c r="I28" s="45" t="s">
        <v>43</v>
      </c>
    </row>
    <row r="29" spans="1:9" ht="22.5">
      <c r="A29" s="16"/>
      <c r="B29" s="17" t="s">
        <v>26</v>
      </c>
      <c r="C29" s="25">
        <v>0</v>
      </c>
      <c r="D29" s="25">
        <v>0</v>
      </c>
      <c r="E29" s="25">
        <f>C29+D29</f>
        <v>0</v>
      </c>
      <c r="F29" s="25">
        <v>0</v>
      </c>
      <c r="G29" s="25">
        <v>0</v>
      </c>
      <c r="H29" s="25">
        <f>G29-C29</f>
        <v>0</v>
      </c>
      <c r="I29" s="45" t="s">
        <v>44</v>
      </c>
    </row>
    <row r="30" spans="1:9" ht="11.25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>
      <c r="A31" s="47" t="s">
        <v>48</v>
      </c>
      <c r="B31" s="48"/>
      <c r="C31" s="26">
        <f aca="true" t="shared" si="1" ref="C31:H31">SUM(C32:C35)</f>
        <v>0</v>
      </c>
      <c r="D31" s="26">
        <f t="shared" si="1"/>
        <v>0</v>
      </c>
      <c r="E31" s="26">
        <f t="shared" si="1"/>
        <v>0</v>
      </c>
      <c r="F31" s="26">
        <f t="shared" si="1"/>
        <v>0</v>
      </c>
      <c r="G31" s="26">
        <f t="shared" si="1"/>
        <v>0</v>
      </c>
      <c r="H31" s="26">
        <f t="shared" si="1"/>
        <v>0</v>
      </c>
      <c r="I31" s="45" t="s">
        <v>46</v>
      </c>
    </row>
    <row r="32" spans="1:9" ht="11.25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25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>G33-C33</f>
        <v>0</v>
      </c>
      <c r="I33" s="45" t="s">
        <v>40</v>
      </c>
    </row>
    <row r="34" spans="1:9" ht="11.25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>G34-C34</f>
        <v>0</v>
      </c>
      <c r="I34" s="45" t="s">
        <v>42</v>
      </c>
    </row>
    <row r="35" spans="1:9" ht="22.5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>G35-C35</f>
        <v>0</v>
      </c>
      <c r="I35" s="45" t="s">
        <v>44</v>
      </c>
    </row>
    <row r="36" spans="1:9" ht="11.25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ht="11.25">
      <c r="A37" s="42" t="s">
        <v>33</v>
      </c>
      <c r="B37" s="18"/>
      <c r="C37" s="26">
        <f aca="true" t="shared" si="2" ref="C37:H37">SUM(C38)</f>
        <v>0</v>
      </c>
      <c r="D37" s="26">
        <f t="shared" si="2"/>
        <v>0</v>
      </c>
      <c r="E37" s="26">
        <f t="shared" si="2"/>
        <v>0</v>
      </c>
      <c r="F37" s="26">
        <f t="shared" si="2"/>
        <v>0</v>
      </c>
      <c r="G37" s="26">
        <f t="shared" si="2"/>
        <v>0</v>
      </c>
      <c r="H37" s="26">
        <f t="shared" si="2"/>
        <v>0</v>
      </c>
      <c r="I37" s="45" t="s">
        <v>46</v>
      </c>
    </row>
    <row r="38" spans="1:9" ht="11.25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ht="11.25">
      <c r="A39" s="19"/>
      <c r="B39" s="20" t="s">
        <v>13</v>
      </c>
      <c r="C39" s="23">
        <f>SUM(C37+C31+C21)</f>
        <v>193898723.66</v>
      </c>
      <c r="D39" s="23">
        <f>SUM(D37+D31+D21)</f>
        <v>49327404.28</v>
      </c>
      <c r="E39" s="23">
        <f>SUM(E37+E31+E21)</f>
        <v>243226127.94</v>
      </c>
      <c r="F39" s="23">
        <f>SUM(F37+F31+F21)</f>
        <v>233062245.97</v>
      </c>
      <c r="G39" s="23">
        <f>SUM(G37+G31+G21)</f>
        <v>233062245.97</v>
      </c>
      <c r="H39" s="12">
        <f>SUM(H37+H31+H21)</f>
        <v>39163522.31000001</v>
      </c>
      <c r="I39" s="45" t="s">
        <v>46</v>
      </c>
    </row>
    <row r="40" spans="1:9" ht="11.25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ht="22.5">
      <c r="B42" s="38" t="s">
        <v>34</v>
      </c>
    </row>
    <row r="43" ht="11.25">
      <c r="B43" s="39" t="s">
        <v>35</v>
      </c>
    </row>
    <row r="44" spans="2:8" ht="30.75" customHeight="1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ignoredErrors>
    <ignoredError sqref="C20:G20 C4:G4 I5:I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</cp:lastModifiedBy>
  <cp:lastPrinted>2019-04-05T21:16:20Z</cp:lastPrinted>
  <dcterms:created xsi:type="dcterms:W3CDTF">2012-12-11T20:48:19Z</dcterms:created>
  <dcterms:modified xsi:type="dcterms:W3CDTF">2021-02-04T17:11:16Z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